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75" windowWidth="16275" windowHeight="7995" activeTab="0"/>
  </bookViews>
  <sheets>
    <sheet name="budget 2013-1014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<sst xmlns="http://schemas.openxmlformats.org/spreadsheetml/2006/main" count="68" uniqueCount="56">
  <si>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Canada Imperial Crown War</t>
  </si>
  <si>
    <t>NE Imperial Crown War</t>
  </si>
  <si>
    <t>NW Imperial Crown War</t>
  </si>
  <si>
    <t>SE Imperial Crown War</t>
  </si>
  <si>
    <t>SW Imperial Crown War</t>
  </si>
  <si>
    <t>Canada Banner War</t>
  </si>
  <si>
    <t>NW Banner War</t>
  </si>
  <si>
    <t>SW Banner War</t>
  </si>
  <si>
    <t>Imperial Coronation</t>
  </si>
  <si>
    <t>Fund Raising</t>
  </si>
  <si>
    <t>Memberships</t>
  </si>
  <si>
    <t>Life Time Memberships</t>
  </si>
  <si>
    <t>Total Proposed Income</t>
  </si>
  <si>
    <t>Annual Operating Expenses</t>
  </si>
  <si>
    <t>Canda Imperial Crown War</t>
  </si>
  <si>
    <t>Canda Banner War</t>
  </si>
  <si>
    <t>Estates Meetings</t>
  </si>
  <si>
    <t>Administration</t>
  </si>
  <si>
    <t>Expenses for Change Over</t>
  </si>
  <si>
    <t xml:space="preserve">P.O. Box </t>
  </si>
  <si>
    <t>Storage Unit (Stroe Quest)</t>
  </si>
  <si>
    <t>Website</t>
  </si>
  <si>
    <t>Bank Charges</t>
  </si>
  <si>
    <t>Start Up / Small Chapters</t>
  </si>
  <si>
    <t>State Registrations (Corporate Fillings)</t>
  </si>
  <si>
    <t>Accounting CPA - IRS/Arizona</t>
  </si>
  <si>
    <t>Insurance Directors &amp; Officers</t>
  </si>
  <si>
    <t>Insurance Liability</t>
  </si>
  <si>
    <t>Imperial Audit (Accrual Every year)</t>
  </si>
  <si>
    <t>Costs</t>
  </si>
  <si>
    <t>Operating Expenses</t>
  </si>
  <si>
    <t>Total Costs and Operating Expenses</t>
  </si>
  <si>
    <t>Sub Total Costs</t>
  </si>
  <si>
    <t>Sub Total Expenses</t>
  </si>
  <si>
    <t xml:space="preserve">Quicken </t>
  </si>
  <si>
    <t>East Coast Banner War</t>
  </si>
  <si>
    <t>NE Banner War</t>
  </si>
  <si>
    <t>SE Banner War</t>
  </si>
  <si>
    <t>Special</t>
  </si>
  <si>
    <t>East Coast Combined Banner War</t>
  </si>
  <si>
    <t>Bad Checks</t>
  </si>
  <si>
    <t>Telephone</t>
  </si>
  <si>
    <t>Document Imaging Project</t>
  </si>
  <si>
    <t>Average</t>
  </si>
  <si>
    <t>Unaudited</t>
  </si>
  <si>
    <t>Adjustments</t>
  </si>
  <si>
    <t>Total Budget</t>
  </si>
  <si>
    <t>Cash Basis Net Income Minus Costs and Expenses</t>
  </si>
  <si>
    <t>Accural Basis Net Income</t>
  </si>
  <si>
    <t>avg</t>
  </si>
  <si>
    <t>Imperial Minister Travel</t>
  </si>
  <si>
    <t>Legal</t>
  </si>
  <si>
    <t>Contingency Fund - unforseen + legal</t>
  </si>
  <si>
    <t>Imperial Travel</t>
  </si>
  <si>
    <t>Corporate Travel</t>
  </si>
  <si>
    <t>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</si>
</sst>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1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67">
      <selection activeCell="F81" sqref="F81"/>
    </sheetView>
  </sheetViews>
  <sheetFormatPr defaultColWidth="9.140625" defaultRowHeight="15"/>
  <cols>
    <col min="2" max="2" width="15.140625" style="0" customWidth="1"/>
    <col min="4" max="4" width="11.7109375" style="0" customWidth="1"/>
    <col min="5" max="5" width="10.57421875" style="0" bestFit="1" customWidth="1"/>
    <col min="6" max="6" width="14.28125" style="0" customWidth="1"/>
    <col min="7" max="7" width="10.57421875" style="0" customWidth="1"/>
    <col min="10" max="10" width="12.00390625" style="0" customWidth="1"/>
  </cols>
  <sheetData>
    <row r="1" spans="4:6" ht="15">
      <c r="D1" t="s">
        <v>55</v>
      </c>
      <c r="E1" t="s">
        <v>55</v>
      </c>
      <c r="F1" t="s">
        <v>55</v>
      </c>
    </row>
    <row r="2" spans="4:10" ht="15">
      <c r="D2" t="s">
        <v>44</v>
      </c>
      <c r="J2">
        <v>2014</v>
      </c>
    </row>
    <row r="3" spans="4:10" ht="15">
      <c r="D3">
        <v>2011</v>
      </c>
      <c r="E3">
        <v>2012</v>
      </c>
      <c r="F3">
        <v>2013</v>
      </c>
      <c r="G3" t="s">
        <v>43</v>
      </c>
      <c r="H3" t="s">
        <v>45</v>
      </c>
      <c r="J3" t="s">
        <v>46</v>
      </c>
    </row>
    <row r="5" spans="1:10" ht="15">
      <c r="A5" t="s">
        <v>0</v>
      </c>
      <c r="B5" s="1"/>
      <c r="D5" s="7">
        <v>0</v>
      </c>
      <c r="E5" s="7">
        <v>246</v>
      </c>
      <c r="F5" s="7">
        <v>0</v>
      </c>
      <c r="G5" s="7">
        <f>SUM((D5+E5+F5)/3)</f>
        <v>82</v>
      </c>
      <c r="J5" s="7">
        <f>SUM(G5+H5)</f>
        <v>82</v>
      </c>
    </row>
    <row r="6" spans="1:10" ht="15">
      <c r="A6" t="s">
        <v>1</v>
      </c>
      <c r="B6" s="1"/>
      <c r="D6" s="7">
        <v>58.5</v>
      </c>
      <c r="E6" s="7">
        <v>1660.76</v>
      </c>
      <c r="F6" s="7">
        <v>771.23</v>
      </c>
      <c r="G6" s="7">
        <f>SUM((D6+E6+F6)/3)</f>
        <v>830.1633333333333</v>
      </c>
      <c r="J6" s="7">
        <f>SUM(G6+H6)</f>
        <v>830.1633333333333</v>
      </c>
    </row>
    <row r="7" spans="1:10" ht="15">
      <c r="A7" t="s">
        <v>2</v>
      </c>
      <c r="B7" s="1"/>
      <c r="D7" s="7">
        <v>372</v>
      </c>
      <c r="E7" s="7">
        <v>664</v>
      </c>
      <c r="F7" s="7">
        <v>526</v>
      </c>
      <c r="G7" s="7">
        <f>SUM((D7+E7+F7)/3)</f>
        <v>520.6666666666666</v>
      </c>
      <c r="J7" s="7">
        <f>SUM(G7+H7)</f>
        <v>520.6666666666666</v>
      </c>
    </row>
    <row r="8" spans="1:10" ht="15">
      <c r="A8" t="s">
        <v>3</v>
      </c>
      <c r="B8" s="1"/>
      <c r="D8" s="7">
        <v>1865</v>
      </c>
      <c r="E8" s="7">
        <v>990</v>
      </c>
      <c r="F8" s="7">
        <v>1449</v>
      </c>
      <c r="G8" s="7">
        <f>SUM((D8+E8+F8)/3)</f>
        <v>1434.6666666666667</v>
      </c>
      <c r="J8" s="7">
        <f>SUM(G8+H8)</f>
        <v>1434.6666666666667</v>
      </c>
    </row>
    <row r="9" spans="1:10" ht="15">
      <c r="A9" t="s">
        <v>4</v>
      </c>
      <c r="B9" s="1"/>
      <c r="D9" s="7">
        <v>876.1</v>
      </c>
      <c r="E9" s="7">
        <v>1811</v>
      </c>
      <c r="F9" s="7">
        <v>1320</v>
      </c>
      <c r="G9" s="7">
        <f>SUM((D9+E9+F9)/3)</f>
        <v>1335.7</v>
      </c>
      <c r="J9" s="7">
        <f>SUM(G9+H9)</f>
        <v>1335.7</v>
      </c>
    </row>
    <row r="10" spans="2:7" ht="15">
      <c r="B10" s="1"/>
      <c r="D10" s="7"/>
      <c r="E10" s="7"/>
      <c r="F10" s="7"/>
      <c r="G10" s="7"/>
    </row>
    <row r="11" spans="1:10" ht="15">
      <c r="A11" t="s">
        <v>5</v>
      </c>
      <c r="B11" s="1"/>
      <c r="D11" s="7">
        <v>95</v>
      </c>
      <c r="E11" s="7">
        <v>55</v>
      </c>
      <c r="F11" s="7">
        <v>0</v>
      </c>
      <c r="G11" s="7">
        <f aca="true" t="shared" si="0" ref="G11:G16">SUM((D11+E11+F11)/3)</f>
        <v>50</v>
      </c>
      <c r="J11" s="7">
        <f aca="true" t="shared" si="1" ref="J11:J16">SUM(G11+H11)</f>
        <v>50</v>
      </c>
    </row>
    <row r="12" spans="1:10" ht="15">
      <c r="A12" t="s">
        <v>35</v>
      </c>
      <c r="B12" s="1"/>
      <c r="D12" s="7">
        <v>0</v>
      </c>
      <c r="E12" s="7">
        <v>0</v>
      </c>
      <c r="F12" s="7">
        <v>315</v>
      </c>
      <c r="G12" s="7">
        <f t="shared" si="0"/>
        <v>105</v>
      </c>
      <c r="H12" s="7"/>
      <c r="J12" s="7">
        <f t="shared" si="1"/>
        <v>105</v>
      </c>
    </row>
    <row r="13" spans="1:10" ht="15">
      <c r="A13" t="s">
        <v>36</v>
      </c>
      <c r="B13" s="1"/>
      <c r="D13" s="7">
        <v>335</v>
      </c>
      <c r="E13" s="7">
        <v>0</v>
      </c>
      <c r="F13" s="7"/>
      <c r="G13" s="7">
        <f t="shared" si="0"/>
        <v>111.66666666666667</v>
      </c>
      <c r="J13" s="7">
        <f t="shared" si="1"/>
        <v>111.66666666666667</v>
      </c>
    </row>
    <row r="14" spans="1:10" ht="15">
      <c r="A14" t="s">
        <v>37</v>
      </c>
      <c r="B14" s="1"/>
      <c r="D14" s="7">
        <v>970</v>
      </c>
      <c r="E14" s="7">
        <v>936</v>
      </c>
      <c r="F14" s="7"/>
      <c r="G14" s="7">
        <f t="shared" si="0"/>
        <v>635.3333333333334</v>
      </c>
      <c r="J14" s="7">
        <f t="shared" si="1"/>
        <v>635.3333333333334</v>
      </c>
    </row>
    <row r="15" spans="1:10" ht="15">
      <c r="A15" t="s">
        <v>6</v>
      </c>
      <c r="B15" s="1"/>
      <c r="D15" s="7">
        <v>235.11</v>
      </c>
      <c r="E15" s="7">
        <v>360</v>
      </c>
      <c r="F15" s="7">
        <v>749</v>
      </c>
      <c r="G15" s="7">
        <f t="shared" si="0"/>
        <v>448.0366666666667</v>
      </c>
      <c r="J15" s="7">
        <f t="shared" si="1"/>
        <v>448.0366666666667</v>
      </c>
    </row>
    <row r="16" spans="1:10" ht="15">
      <c r="A16" t="s">
        <v>7</v>
      </c>
      <c r="B16" s="1"/>
      <c r="D16" s="7">
        <v>1270.81</v>
      </c>
      <c r="E16" s="7">
        <v>1561</v>
      </c>
      <c r="F16" s="7">
        <v>1263</v>
      </c>
      <c r="G16" s="7">
        <f t="shared" si="0"/>
        <v>1364.9366666666667</v>
      </c>
      <c r="J16" s="7">
        <f t="shared" si="1"/>
        <v>1364.9366666666667</v>
      </c>
    </row>
    <row r="17" spans="2:7" ht="15">
      <c r="B17" s="1"/>
      <c r="D17" s="7"/>
      <c r="E17" s="7"/>
      <c r="F17" s="7"/>
      <c r="G17" s="7"/>
    </row>
    <row r="18" spans="1:10" ht="15">
      <c r="A18" t="s">
        <v>8</v>
      </c>
      <c r="B18" s="1"/>
      <c r="D18" s="7">
        <v>880</v>
      </c>
      <c r="E18" s="7">
        <v>1735</v>
      </c>
      <c r="F18" s="7">
        <v>0</v>
      </c>
      <c r="G18" s="7">
        <f>SUM((D18+E18+F18)/3)</f>
        <v>871.6666666666666</v>
      </c>
      <c r="J18" s="7">
        <f>SUM(G18+H18)</f>
        <v>871.6666666666666</v>
      </c>
    </row>
    <row r="19" spans="1:10" ht="15">
      <c r="A19" t="s">
        <v>9</v>
      </c>
      <c r="B19" s="1"/>
      <c r="D19" s="7">
        <v>1797</v>
      </c>
      <c r="E19" s="7">
        <v>385</v>
      </c>
      <c r="F19" s="7">
        <v>137</v>
      </c>
      <c r="G19" s="7">
        <f>SUM((D19+E19+F19)/3)</f>
        <v>773</v>
      </c>
      <c r="J19" s="7">
        <f>SUM(G19+H19)</f>
        <v>773</v>
      </c>
    </row>
    <row r="20" spans="2:7" ht="15">
      <c r="B20" s="1"/>
      <c r="D20" s="7"/>
      <c r="E20" s="7"/>
      <c r="F20" s="7"/>
      <c r="G20" s="7"/>
    </row>
    <row r="21" spans="1:10" ht="15">
      <c r="A21" t="s">
        <v>10</v>
      </c>
      <c r="B21" s="1"/>
      <c r="D21" s="7">
        <v>33547</v>
      </c>
      <c r="E21" s="7">
        <v>33094</v>
      </c>
      <c r="F21" s="7">
        <v>23283</v>
      </c>
      <c r="G21" s="7">
        <f>SUM((D21+E21+F21)/3)</f>
        <v>29974.666666666668</v>
      </c>
      <c r="H21" s="7">
        <v>0.5</v>
      </c>
      <c r="J21" s="7">
        <f>SUM(G21+H21)</f>
        <v>29975.166666666668</v>
      </c>
    </row>
    <row r="22" spans="1:10" ht="15">
      <c r="A22" t="s">
        <v>11</v>
      </c>
      <c r="B22" s="1"/>
      <c r="D22" s="7">
        <v>1800</v>
      </c>
      <c r="E22" s="7"/>
      <c r="F22" s="7">
        <v>1500</v>
      </c>
      <c r="G22" s="7">
        <f>SUM((D22+E22+F22)/3)</f>
        <v>1100</v>
      </c>
      <c r="J22" s="7">
        <f>SUM(G22+H22)</f>
        <v>1100</v>
      </c>
    </row>
    <row r="23" spans="1:10" ht="15">
      <c r="A23" t="s">
        <v>38</v>
      </c>
      <c r="B23" s="1"/>
      <c r="D23" s="7">
        <v>10</v>
      </c>
      <c r="E23" s="7">
        <v>26</v>
      </c>
      <c r="F23" s="7"/>
      <c r="G23" s="7">
        <f>SUM((D23+E23+F23)/3)</f>
        <v>12</v>
      </c>
      <c r="J23" s="7">
        <f>SUM(G23+H23)</f>
        <v>12</v>
      </c>
    </row>
    <row r="24" spans="2:7" ht="15.75" thickBot="1">
      <c r="B24" s="1"/>
      <c r="D24" s="7"/>
      <c r="E24" s="7"/>
      <c r="F24" s="7"/>
      <c r="G24" s="7"/>
    </row>
    <row r="25" spans="1:10" ht="15.75" thickBot="1">
      <c r="A25" t="s">
        <v>12</v>
      </c>
      <c r="B25" s="2"/>
      <c r="D25" s="7">
        <f>SUM(D5:D23)</f>
        <v>44111.520000000004</v>
      </c>
      <c r="E25" s="7">
        <f>SUM(E5:E23)</f>
        <v>43523.76</v>
      </c>
      <c r="F25" s="7">
        <f>SUM(F5:F23)</f>
        <v>31313.23</v>
      </c>
      <c r="G25" s="7">
        <f>SUM(G5:G23)</f>
        <v>39649.503333333334</v>
      </c>
      <c r="J25" s="7">
        <f>SUM(J5:J23)</f>
        <v>39650.003333333334</v>
      </c>
    </row>
    <row r="26" ht="15.75" thickTop="1"/>
    <row r="28" spans="1:2" ht="15">
      <c r="A28" s="8" t="s">
        <v>13</v>
      </c>
      <c r="B28" s="8"/>
    </row>
    <row r="29" ht="15">
      <c r="B29" s="8"/>
    </row>
    <row r="30" spans="1:6" ht="15">
      <c r="A30" s="6" t="s">
        <v>29</v>
      </c>
      <c r="B30" s="8"/>
      <c r="D30">
        <v>2011</v>
      </c>
      <c r="E30">
        <v>2012</v>
      </c>
      <c r="F30">
        <v>2013</v>
      </c>
    </row>
    <row r="32" spans="1:10" ht="15">
      <c r="A32" t="s">
        <v>14</v>
      </c>
      <c r="B32" s="3"/>
      <c r="D32">
        <v>50.14</v>
      </c>
      <c r="E32">
        <v>262.5</v>
      </c>
      <c r="F32" s="4">
        <v>0</v>
      </c>
      <c r="G32" s="7">
        <f>SUM((D32+E32+F32)/3)</f>
        <v>104.21333333333332</v>
      </c>
      <c r="J32" s="7">
        <f>SUM(G32+H32)</f>
        <v>104.21333333333332</v>
      </c>
    </row>
    <row r="33" spans="1:10" ht="15">
      <c r="A33" t="s">
        <v>1</v>
      </c>
      <c r="B33" s="3"/>
      <c r="D33">
        <v>550.14</v>
      </c>
      <c r="E33">
        <v>1258.01</v>
      </c>
      <c r="F33" s="4">
        <v>650.76</v>
      </c>
      <c r="G33" s="7">
        <f>SUM((D33+E33+F33)/3)</f>
        <v>819.6366666666667</v>
      </c>
      <c r="J33" s="7">
        <f>SUM(G33+H33)</f>
        <v>819.6366666666667</v>
      </c>
    </row>
    <row r="34" spans="1:10" ht="15">
      <c r="A34" t="s">
        <v>2</v>
      </c>
      <c r="B34" s="3"/>
      <c r="D34">
        <v>622.13</v>
      </c>
      <c r="E34">
        <v>270.12</v>
      </c>
      <c r="F34" s="4">
        <v>408.07</v>
      </c>
      <c r="G34" s="7">
        <f>SUM((D34+E34+F34)/3)</f>
        <v>433.44</v>
      </c>
      <c r="J34" s="7">
        <f>SUM(G34+H34)</f>
        <v>433.44</v>
      </c>
    </row>
    <row r="35" spans="1:10" ht="15">
      <c r="A35" t="s">
        <v>3</v>
      </c>
      <c r="B35" s="3"/>
      <c r="D35">
        <v>1012.47</v>
      </c>
      <c r="E35">
        <v>302.18</v>
      </c>
      <c r="F35" s="4">
        <v>862.97</v>
      </c>
      <c r="G35" s="7">
        <f>SUM((D35+E35+F35)/3)</f>
        <v>725.8733333333333</v>
      </c>
      <c r="J35" s="7">
        <f>SUM(G35+H35)</f>
        <v>725.8733333333333</v>
      </c>
    </row>
    <row r="36" spans="1:10" ht="15">
      <c r="A36" t="s">
        <v>4</v>
      </c>
      <c r="B36" s="3"/>
      <c r="D36">
        <v>997.38</v>
      </c>
      <c r="E36">
        <v>661.93</v>
      </c>
      <c r="F36" s="4">
        <v>820.43</v>
      </c>
      <c r="G36" s="7">
        <f>SUM((D36+E36+F36)/3)</f>
        <v>826.5799999999999</v>
      </c>
      <c r="J36" s="7">
        <f>SUM(G36+H36)</f>
        <v>826.5799999999999</v>
      </c>
    </row>
    <row r="37" spans="2:7" ht="15">
      <c r="B37" s="3"/>
      <c r="G37" s="7"/>
    </row>
    <row r="38" spans="1:10" ht="15">
      <c r="A38" t="s">
        <v>15</v>
      </c>
      <c r="B38" s="3"/>
      <c r="D38">
        <v>95</v>
      </c>
      <c r="E38">
        <v>55</v>
      </c>
      <c r="F38" s="4">
        <v>15.82</v>
      </c>
      <c r="G38" s="7">
        <f aca="true" t="shared" si="2" ref="G38:G43">SUM((D38+E38+F38)/3)</f>
        <v>55.27333333333333</v>
      </c>
      <c r="J38" s="7">
        <f aca="true" t="shared" si="3" ref="J38:J43">SUM(G38+H38)</f>
        <v>55.27333333333333</v>
      </c>
    </row>
    <row r="39" spans="1:10" ht="15">
      <c r="A39" t="s">
        <v>39</v>
      </c>
      <c r="B39" s="3"/>
      <c r="F39" s="4">
        <v>264.32</v>
      </c>
      <c r="G39" s="7">
        <f t="shared" si="2"/>
        <v>88.10666666666667</v>
      </c>
      <c r="J39" s="7">
        <f t="shared" si="3"/>
        <v>88.10666666666667</v>
      </c>
    </row>
    <row r="40" spans="1:10" ht="15">
      <c r="A40" t="s">
        <v>36</v>
      </c>
      <c r="B40" s="3"/>
      <c r="D40">
        <v>477.94</v>
      </c>
      <c r="E40">
        <v>0</v>
      </c>
      <c r="F40" s="4"/>
      <c r="G40" s="7">
        <f t="shared" si="2"/>
        <v>159.31333333333333</v>
      </c>
      <c r="J40" s="7">
        <f t="shared" si="3"/>
        <v>159.31333333333333</v>
      </c>
    </row>
    <row r="41" spans="1:10" ht="15">
      <c r="A41" t="s">
        <v>37</v>
      </c>
      <c r="B41" s="3"/>
      <c r="D41">
        <v>1047.32</v>
      </c>
      <c r="E41">
        <v>416.85</v>
      </c>
      <c r="F41" s="4"/>
      <c r="G41" s="7">
        <f t="shared" si="2"/>
        <v>488.0566666666667</v>
      </c>
      <c r="J41" s="7">
        <f t="shared" si="3"/>
        <v>488.0566666666667</v>
      </c>
    </row>
    <row r="42" spans="1:10" ht="15">
      <c r="A42" t="s">
        <v>6</v>
      </c>
      <c r="B42" s="3"/>
      <c r="D42">
        <v>549.46</v>
      </c>
      <c r="E42">
        <v>318.4</v>
      </c>
      <c r="F42" s="4">
        <v>402.32</v>
      </c>
      <c r="G42" s="7">
        <f t="shared" si="2"/>
        <v>423.3933333333334</v>
      </c>
      <c r="J42" s="7">
        <f t="shared" si="3"/>
        <v>423.3933333333334</v>
      </c>
    </row>
    <row r="43" spans="1:10" ht="15">
      <c r="A43" t="s">
        <v>7</v>
      </c>
      <c r="B43" s="3"/>
      <c r="D43">
        <v>526.21</v>
      </c>
      <c r="E43">
        <v>527.52</v>
      </c>
      <c r="F43" s="4">
        <v>397.78</v>
      </c>
      <c r="G43" s="7">
        <f t="shared" si="2"/>
        <v>483.83666666666664</v>
      </c>
      <c r="J43" s="7">
        <f t="shared" si="3"/>
        <v>483.83666666666664</v>
      </c>
    </row>
    <row r="44" ht="15">
      <c r="G44" s="7"/>
    </row>
    <row r="45" spans="1:10" ht="15">
      <c r="A45" t="s">
        <v>8</v>
      </c>
      <c r="B45" s="3"/>
      <c r="D45">
        <v>1306</v>
      </c>
      <c r="E45">
        <v>2034.39</v>
      </c>
      <c r="F45" s="4">
        <v>0</v>
      </c>
      <c r="G45" s="7">
        <f>SUM((D45+E45+F45)/3)</f>
        <v>1113.4633333333334</v>
      </c>
      <c r="J45" s="7">
        <f>SUM(G45+H45)</f>
        <v>1113.4633333333334</v>
      </c>
    </row>
    <row r="46" spans="1:10" ht="15">
      <c r="A46" t="s">
        <v>9</v>
      </c>
      <c r="B46" s="3"/>
      <c r="D46">
        <v>3415.97</v>
      </c>
      <c r="F46" s="4">
        <v>0</v>
      </c>
      <c r="G46" s="7">
        <f>SUM((D46+E46+F46)/3)</f>
        <v>1138.6566666666665</v>
      </c>
      <c r="J46" s="7">
        <f>SUM(G46+H46)</f>
        <v>1138.6566666666665</v>
      </c>
    </row>
    <row r="47" spans="1:10" ht="15">
      <c r="A47" t="s">
        <v>32</v>
      </c>
      <c r="B47" s="3"/>
      <c r="D47" s="4">
        <f>SUM(D32:D46)</f>
        <v>10650.16</v>
      </c>
      <c r="E47" s="4">
        <f>SUM(E32:E46)</f>
        <v>6106.9</v>
      </c>
      <c r="F47" s="4">
        <f>SUM(F32:F46)</f>
        <v>3822.4700000000003</v>
      </c>
      <c r="G47" s="7">
        <f>SUM(G32:G46)</f>
        <v>6859.843333333334</v>
      </c>
      <c r="J47" s="7">
        <f>SUM(J32:J46)</f>
        <v>6859.843333333334</v>
      </c>
    </row>
    <row r="48" spans="2:7" ht="15">
      <c r="B48" s="3"/>
      <c r="F48" s="4">
        <v>0</v>
      </c>
      <c r="G48" s="7"/>
    </row>
    <row r="49" spans="1:7" ht="15">
      <c r="A49" s="6" t="s">
        <v>30</v>
      </c>
      <c r="B49" s="3"/>
      <c r="G49" s="7"/>
    </row>
    <row r="50" ht="15">
      <c r="G50" s="7"/>
    </row>
    <row r="51" spans="1:10" ht="15">
      <c r="A51" t="s">
        <v>53</v>
      </c>
      <c r="B51" s="3"/>
      <c r="D51">
        <v>5053.51</v>
      </c>
      <c r="E51">
        <v>3813.98</v>
      </c>
      <c r="F51" s="4">
        <v>4068.18</v>
      </c>
      <c r="G51" s="7">
        <f aca="true" t="shared" si="4" ref="G51:G72">SUM((D51+E51+F51)/3)</f>
        <v>4311.89</v>
      </c>
      <c r="J51" s="7">
        <f aca="true" t="shared" si="5" ref="J51:J72">SUM(G51+H51)</f>
        <v>4311.89</v>
      </c>
    </row>
    <row r="52" spans="1:10" ht="15">
      <c r="A52" t="s">
        <v>50</v>
      </c>
      <c r="B52" s="3"/>
      <c r="E52">
        <v>3201.3</v>
      </c>
      <c r="F52" s="4"/>
      <c r="G52" s="7">
        <f t="shared" si="4"/>
        <v>1067.1000000000001</v>
      </c>
      <c r="H52">
        <v>932.9</v>
      </c>
      <c r="J52" s="7">
        <f t="shared" si="5"/>
        <v>2000</v>
      </c>
    </row>
    <row r="53" spans="1:10" ht="15">
      <c r="A53" t="s">
        <v>54</v>
      </c>
      <c r="B53" s="3"/>
      <c r="D53">
        <v>1917.24</v>
      </c>
      <c r="E53">
        <v>2029.55</v>
      </c>
      <c r="F53" s="4">
        <v>2526.16</v>
      </c>
      <c r="G53" s="7">
        <f t="shared" si="4"/>
        <v>2157.65</v>
      </c>
      <c r="H53">
        <v>342.35</v>
      </c>
      <c r="J53" s="7">
        <f t="shared" si="5"/>
        <v>2500</v>
      </c>
    </row>
    <row r="54" spans="1:10" ht="15">
      <c r="A54" t="s">
        <v>16</v>
      </c>
      <c r="B54" s="3"/>
      <c r="D54">
        <v>2295.8</v>
      </c>
      <c r="E54">
        <v>1963.85</v>
      </c>
      <c r="F54" s="4">
        <v>1493.32</v>
      </c>
      <c r="G54" s="7">
        <f t="shared" si="4"/>
        <v>1917.6566666666665</v>
      </c>
      <c r="H54">
        <v>382.34</v>
      </c>
      <c r="J54" s="7">
        <f t="shared" si="5"/>
        <v>2299.9966666666664</v>
      </c>
    </row>
    <row r="55" spans="1:10" ht="15">
      <c r="A55" t="s">
        <v>17</v>
      </c>
      <c r="B55" s="3"/>
      <c r="D55">
        <v>706.15</v>
      </c>
      <c r="E55">
        <v>809.16</v>
      </c>
      <c r="F55" s="4">
        <v>1450.68</v>
      </c>
      <c r="G55" s="7">
        <f t="shared" si="4"/>
        <v>988.6633333333333</v>
      </c>
      <c r="H55">
        <v>11.34</v>
      </c>
      <c r="J55" s="7">
        <f t="shared" si="5"/>
        <v>1000.0033333333333</v>
      </c>
    </row>
    <row r="56" spans="1:10" ht="15">
      <c r="A56" t="s">
        <v>18</v>
      </c>
      <c r="B56" s="3"/>
      <c r="F56" s="4">
        <v>157.9</v>
      </c>
      <c r="G56" s="7">
        <f t="shared" si="4"/>
        <v>52.63333333333333</v>
      </c>
      <c r="H56">
        <v>-52.63</v>
      </c>
      <c r="J56" s="7">
        <f t="shared" si="5"/>
        <v>0.0033333333333303017</v>
      </c>
    </row>
    <row r="57" spans="1:10" ht="15">
      <c r="A57" t="s">
        <v>52</v>
      </c>
      <c r="B57" s="3"/>
      <c r="E57">
        <v>1120.26</v>
      </c>
      <c r="F57" s="4">
        <v>153.88</v>
      </c>
      <c r="G57" s="7">
        <f t="shared" si="4"/>
        <v>424.7133333333333</v>
      </c>
      <c r="H57">
        <v>25.39</v>
      </c>
      <c r="J57" s="7">
        <f t="shared" si="5"/>
        <v>450.1033333333333</v>
      </c>
    </row>
    <row r="58" spans="1:10" ht="15">
      <c r="A58" t="s">
        <v>51</v>
      </c>
      <c r="B58" s="3"/>
      <c r="F58" s="4"/>
      <c r="G58" s="7">
        <f t="shared" si="4"/>
        <v>0</v>
      </c>
      <c r="H58">
        <v>4000</v>
      </c>
      <c r="J58" s="7">
        <f t="shared" si="5"/>
        <v>4000</v>
      </c>
    </row>
    <row r="59" spans="1:10" ht="15">
      <c r="A59" t="s">
        <v>19</v>
      </c>
      <c r="B59" s="3"/>
      <c r="D59">
        <v>292</v>
      </c>
      <c r="E59">
        <v>518.51</v>
      </c>
      <c r="F59" s="4">
        <v>140</v>
      </c>
      <c r="G59" s="7">
        <f t="shared" si="4"/>
        <v>316.83666666666664</v>
      </c>
      <c r="H59">
        <v>-166.84</v>
      </c>
      <c r="J59" s="7">
        <f t="shared" si="5"/>
        <v>149.99666666666664</v>
      </c>
    </row>
    <row r="60" spans="1:10" ht="15">
      <c r="A60" t="s">
        <v>20</v>
      </c>
      <c r="B60" s="3"/>
      <c r="D60">
        <v>669.3</v>
      </c>
      <c r="E60">
        <v>1624.8</v>
      </c>
      <c r="F60" s="4">
        <v>1456</v>
      </c>
      <c r="G60" s="7">
        <f t="shared" si="4"/>
        <v>1250.0333333333333</v>
      </c>
      <c r="H60">
        <v>205.97</v>
      </c>
      <c r="J60" s="7">
        <f t="shared" si="5"/>
        <v>1456.0033333333333</v>
      </c>
    </row>
    <row r="61" spans="1:10" ht="15">
      <c r="A61" t="s">
        <v>21</v>
      </c>
      <c r="B61" s="3"/>
      <c r="D61">
        <v>22.03</v>
      </c>
      <c r="E61">
        <v>341.64</v>
      </c>
      <c r="F61" s="4">
        <v>0</v>
      </c>
      <c r="G61" s="7">
        <f t="shared" si="4"/>
        <v>121.22333333333331</v>
      </c>
      <c r="H61">
        <v>8.78</v>
      </c>
      <c r="J61" s="7">
        <f t="shared" si="5"/>
        <v>130.0033333333333</v>
      </c>
    </row>
    <row r="62" spans="1:10" ht="15">
      <c r="A62" t="s">
        <v>34</v>
      </c>
      <c r="B62" s="3"/>
      <c r="D62">
        <v>412.41</v>
      </c>
      <c r="E62">
        <v>315.4</v>
      </c>
      <c r="F62" s="4">
        <v>347.3</v>
      </c>
      <c r="G62" s="7">
        <f t="shared" si="4"/>
        <v>358.36999999999995</v>
      </c>
      <c r="H62">
        <v>1.63</v>
      </c>
      <c r="J62" s="7">
        <f t="shared" si="5"/>
        <v>359.99999999999994</v>
      </c>
    </row>
    <row r="63" spans="1:10" ht="15">
      <c r="A63" t="s">
        <v>22</v>
      </c>
      <c r="B63" s="3"/>
      <c r="D63">
        <f>112+1352.35</f>
        <v>1464.35</v>
      </c>
      <c r="E63">
        <v>94.58</v>
      </c>
      <c r="F63" s="4">
        <v>48.61</v>
      </c>
      <c r="G63" s="7">
        <f t="shared" si="4"/>
        <v>535.8466666666666</v>
      </c>
      <c r="H63">
        <v>-335.85</v>
      </c>
      <c r="J63" s="7">
        <f t="shared" si="5"/>
        <v>199.99666666666656</v>
      </c>
    </row>
    <row r="64" spans="1:10" ht="15">
      <c r="A64" t="s">
        <v>23</v>
      </c>
      <c r="B64" s="3"/>
      <c r="F64" s="4">
        <v>100</v>
      </c>
      <c r="G64" s="7">
        <f t="shared" si="4"/>
        <v>33.333333333333336</v>
      </c>
      <c r="H64">
        <v>266.67</v>
      </c>
      <c r="J64" s="7">
        <f t="shared" si="5"/>
        <v>300.00333333333333</v>
      </c>
    </row>
    <row r="65" spans="1:10" ht="15">
      <c r="A65" t="s">
        <v>24</v>
      </c>
      <c r="B65" s="3"/>
      <c r="D65">
        <v>220</v>
      </c>
      <c r="E65">
        <v>141</v>
      </c>
      <c r="F65" s="4">
        <v>241.25</v>
      </c>
      <c r="G65" s="7">
        <f t="shared" si="4"/>
        <v>200.75</v>
      </c>
      <c r="H65">
        <v>50.25</v>
      </c>
      <c r="J65" s="7">
        <f t="shared" si="5"/>
        <v>251</v>
      </c>
    </row>
    <row r="66" spans="1:10" ht="15">
      <c r="A66" t="s">
        <v>40</v>
      </c>
      <c r="D66">
        <v>30</v>
      </c>
      <c r="E66">
        <v>233</v>
      </c>
      <c r="G66" s="7">
        <f t="shared" si="4"/>
        <v>87.66666666666667</v>
      </c>
      <c r="H66">
        <v>12.33</v>
      </c>
      <c r="J66" s="7">
        <f t="shared" si="5"/>
        <v>99.99666666666667</v>
      </c>
    </row>
    <row r="67" spans="1:10" ht="15">
      <c r="A67" t="s">
        <v>25</v>
      </c>
      <c r="B67" s="3"/>
      <c r="D67">
        <v>1175</v>
      </c>
      <c r="E67">
        <v>1000</v>
      </c>
      <c r="F67" s="4">
        <v>950</v>
      </c>
      <c r="G67" s="7">
        <f t="shared" si="4"/>
        <v>1041.6666666666667</v>
      </c>
      <c r="H67">
        <v>8.33</v>
      </c>
      <c r="J67" s="7">
        <f t="shared" si="5"/>
        <v>1049.9966666666667</v>
      </c>
    </row>
    <row r="68" spans="1:10" ht="15">
      <c r="A68" t="s">
        <v>26</v>
      </c>
      <c r="B68" s="3"/>
      <c r="D68">
        <v>690</v>
      </c>
      <c r="E68">
        <v>653</v>
      </c>
      <c r="F68" s="4">
        <v>681</v>
      </c>
      <c r="G68" s="7">
        <f t="shared" si="4"/>
        <v>674.6666666666666</v>
      </c>
      <c r="H68">
        <v>75.33</v>
      </c>
      <c r="J68" s="7">
        <f t="shared" si="5"/>
        <v>749.9966666666667</v>
      </c>
    </row>
    <row r="69" spans="1:10" ht="15">
      <c r="A69" t="s">
        <v>27</v>
      </c>
      <c r="B69" s="3"/>
      <c r="D69">
        <v>8457.5</v>
      </c>
      <c r="E69">
        <v>9560.75</v>
      </c>
      <c r="F69" s="4">
        <v>8020.95</v>
      </c>
      <c r="G69" s="7">
        <f t="shared" si="4"/>
        <v>8679.733333333334</v>
      </c>
      <c r="H69">
        <v>120.27</v>
      </c>
      <c r="J69" s="7">
        <f t="shared" si="5"/>
        <v>8800.003333333334</v>
      </c>
    </row>
    <row r="70" spans="1:10" ht="15">
      <c r="A70" t="s">
        <v>42</v>
      </c>
      <c r="B70" s="3"/>
      <c r="D70">
        <v>792.31</v>
      </c>
      <c r="F70" s="4"/>
      <c r="G70" s="7">
        <f t="shared" si="4"/>
        <v>264.1033333333333</v>
      </c>
      <c r="H70">
        <v>-264.1</v>
      </c>
      <c r="J70" s="7">
        <f t="shared" si="5"/>
        <v>0.0033333333332734583</v>
      </c>
    </row>
    <row r="71" spans="1:10" ht="15">
      <c r="A71" t="s">
        <v>41</v>
      </c>
      <c r="E71">
        <v>180.38</v>
      </c>
      <c r="G71" s="7">
        <f t="shared" si="4"/>
        <v>60.126666666666665</v>
      </c>
      <c r="H71">
        <v>-60.13</v>
      </c>
      <c r="J71" s="7">
        <f t="shared" si="5"/>
        <v>-0.003333333333337407</v>
      </c>
    </row>
    <row r="72" spans="2:10" ht="15">
      <c r="B72" s="3"/>
      <c r="F72" s="4">
        <v>0</v>
      </c>
      <c r="G72" s="7">
        <f t="shared" si="4"/>
        <v>0</v>
      </c>
      <c r="J72" s="7">
        <f t="shared" si="5"/>
        <v>0</v>
      </c>
    </row>
    <row r="73" spans="1:10" ht="15">
      <c r="A73" t="s">
        <v>33</v>
      </c>
      <c r="B73" s="4"/>
      <c r="D73">
        <f>SUM(D51:D71)</f>
        <v>24197.600000000002</v>
      </c>
      <c r="E73">
        <f>SUM(E51:E71)</f>
        <v>27601.16</v>
      </c>
      <c r="F73">
        <f>SUM(F51:F71)</f>
        <v>21835.23</v>
      </c>
      <c r="G73" s="7">
        <f>SUM(G51:G71)</f>
        <v>24544.663333333334</v>
      </c>
      <c r="J73" s="7">
        <f>SUM(J51:J71)</f>
        <v>30108.993333333332</v>
      </c>
    </row>
    <row r="74" spans="2:10" ht="15.75" thickBot="1">
      <c r="B74" s="4"/>
      <c r="G74" s="7"/>
      <c r="J74" s="7"/>
    </row>
    <row r="75" spans="1:10" ht="15.75" thickBot="1">
      <c r="A75" t="s">
        <v>31</v>
      </c>
      <c r="B75" s="5"/>
      <c r="D75" s="4">
        <f>SUM(D47+D73)</f>
        <v>34847.76</v>
      </c>
      <c r="E75" s="4">
        <f>SUM(E47+E73)</f>
        <v>33708.06</v>
      </c>
      <c r="F75" s="4">
        <f>SUM(F47+F73)</f>
        <v>25657.7</v>
      </c>
      <c r="G75" s="7">
        <f>SUM(G47+G73)</f>
        <v>31404.506666666668</v>
      </c>
      <c r="J75" s="7">
        <f>SUM(J47+J73)</f>
        <v>36968.83666666667</v>
      </c>
    </row>
    <row r="76" spans="7:10" ht="16.5" thickBot="1" thickTop="1">
      <c r="G76" s="7"/>
      <c r="J76" s="7"/>
    </row>
    <row r="77" spans="1:10" ht="15.75" thickBot="1">
      <c r="A77" t="s">
        <v>47</v>
      </c>
      <c r="B77" s="5"/>
      <c r="D77" s="7">
        <f>SUM(D25-D75)</f>
        <v>9263.760000000002</v>
      </c>
      <c r="E77" s="7">
        <f>SUM(E25-E75)</f>
        <v>9815.700000000004</v>
      </c>
      <c r="F77" s="7">
        <f>SUM(F25-F75)</f>
        <v>5655.529999999999</v>
      </c>
      <c r="G77" s="7">
        <f>SUM(G25-G75)</f>
        <v>8244.996666666666</v>
      </c>
      <c r="J77" s="7">
        <f>SUM(J25-J75)</f>
        <v>2681.1666666666642</v>
      </c>
    </row>
    <row r="78" ht="15.75" thickTop="1"/>
    <row r="79" spans="1:10" ht="15">
      <c r="A79" t="s">
        <v>28</v>
      </c>
      <c r="D79">
        <v>2500</v>
      </c>
      <c r="E79">
        <v>2500</v>
      </c>
      <c r="F79">
        <v>2500</v>
      </c>
      <c r="G79" s="7">
        <f>SUM((D79+E79+F79)/3)</f>
        <v>2500</v>
      </c>
      <c r="J79" s="7">
        <f>SUM(G79+H79)</f>
        <v>2500</v>
      </c>
    </row>
    <row r="81" spans="1:10" ht="15">
      <c r="A81" t="s">
        <v>48</v>
      </c>
      <c r="D81" s="7">
        <f>SUM(D77-D79)</f>
        <v>6763.760000000002</v>
      </c>
      <c r="E81" s="7">
        <f>SUM(E77-E79)</f>
        <v>7315.700000000004</v>
      </c>
      <c r="F81" s="7">
        <f>SUM(F77-F79)</f>
        <v>3155.529999999999</v>
      </c>
      <c r="G81" s="7">
        <f>SUM(G77-G79)</f>
        <v>5744.996666666666</v>
      </c>
      <c r="J81" s="7">
        <f>SUM(J77-J79)</f>
        <v>181.16666666666424</v>
      </c>
    </row>
    <row r="83" spans="4:7" ht="15">
      <c r="D83">
        <v>2010</v>
      </c>
      <c r="E83">
        <v>2011</v>
      </c>
      <c r="F83">
        <v>2012</v>
      </c>
      <c r="G83" t="s">
        <v>49</v>
      </c>
    </row>
  </sheetData>
  <sheetProtection/>
  <mergeCells count="2">
    <mergeCell ref="A28:B28"/>
    <mergeCell ref="B29:B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Moura</dc:creator>
  <cp:keywords/>
  <dc:description/>
  <cp:lastModifiedBy>Bagnall</cp:lastModifiedBy>
  <dcterms:created xsi:type="dcterms:W3CDTF">2013-03-09T23:37:28Z</dcterms:created>
  <dcterms:modified xsi:type="dcterms:W3CDTF">2013-10-20T12:38:52Z</dcterms:modified>
  <cp:category/>
  <cp:version/>
  <cp:contentType/>
  <cp:contentStatus/>
</cp:coreProperties>
</file>